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5880" yWindow="160" windowWidth="21240" windowHeight="17080" activeTab="2"/>
  </bookViews>
  <sheets>
    <sheet name="Resultats STA" sheetId="6" r:id="rId1"/>
    <sheet name="Results DYN-DNF" sheetId="7" r:id="rId2"/>
    <sheet name="General Results" sheetId="8" r:id="rId3"/>
  </sheets>
  <definedNames>
    <definedName name="_xlnm._FilterDatabase" localSheetId="2" hidden="1">'General Results'!$B$6:$H$16</definedName>
    <definedName name="_xlnm._FilterDatabase" localSheetId="0" hidden="1">'Resultats STA'!$A$21:$M$24</definedName>
    <definedName name="_xlnm._FilterDatabase" localSheetId="1" hidden="1">'Results DYN-DNF'!$A$24:$L$27</definedName>
    <definedName name="_xlnm.Print_Area" localSheetId="2">'General Results'!$B$1:$H$28</definedName>
    <definedName name="_xlnm.Print_Area" localSheetId="0">'Resultats STA'!$A$1:$M$33</definedName>
    <definedName name="_xlnm.Print_Area" localSheetId="1">'Results DYN-DNF'!$A$1:$L$36</definedName>
  </definedName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4" i="6"/>
  <c r="M24"/>
  <c r="J23"/>
  <c r="M23"/>
  <c r="J22"/>
  <c r="M22"/>
  <c r="J16"/>
  <c r="J15"/>
  <c r="M15"/>
  <c r="J14"/>
  <c r="M14"/>
  <c r="J13"/>
  <c r="M13"/>
  <c r="J12"/>
  <c r="M12"/>
  <c r="J11"/>
  <c r="M11"/>
  <c r="J10"/>
  <c r="M10"/>
  <c r="J9"/>
  <c r="M9"/>
  <c r="J8"/>
  <c r="M8"/>
  <c r="J7"/>
  <c r="M7"/>
  <c r="I27" i="7"/>
  <c r="L27"/>
  <c r="I26"/>
  <c r="L26"/>
  <c r="I25"/>
  <c r="L25"/>
  <c r="I20"/>
  <c r="L20"/>
  <c r="I19"/>
  <c r="L19"/>
  <c r="I14"/>
  <c r="I13"/>
  <c r="L13"/>
  <c r="I12"/>
  <c r="L12"/>
  <c r="I11"/>
  <c r="L11"/>
  <c r="I10"/>
  <c r="L10"/>
  <c r="I9"/>
  <c r="L9"/>
  <c r="I8"/>
  <c r="L8"/>
  <c r="I7"/>
  <c r="L7"/>
</calcChain>
</file>

<file path=xl/sharedStrings.xml><?xml version="1.0" encoding="utf-8"?>
<sst xmlns="http://schemas.openxmlformats.org/spreadsheetml/2006/main" count="298" uniqueCount="77">
  <si>
    <t>OK - NR</t>
  </si>
  <si>
    <t>PEN - GRAB</t>
  </si>
  <si>
    <t>PEN -SB</t>
  </si>
  <si>
    <t>PEN - SA</t>
  </si>
  <si>
    <t>Results DYN Male</t>
  </si>
  <si>
    <t>Results DYN Female</t>
  </si>
  <si>
    <t>Results DNF Male</t>
  </si>
  <si>
    <t>Last Name</t>
  </si>
  <si>
    <t>First Name</t>
  </si>
  <si>
    <t>Country</t>
  </si>
  <si>
    <t>Gender</t>
  </si>
  <si>
    <t>AP</t>
  </si>
  <si>
    <t>Position</t>
  </si>
  <si>
    <t>RP</t>
  </si>
  <si>
    <t>Status</t>
  </si>
  <si>
    <t>Points</t>
  </si>
  <si>
    <t>STA points</t>
  </si>
  <si>
    <t>DYN / DNF Points</t>
  </si>
  <si>
    <t>Total points</t>
  </si>
  <si>
    <t>Results STA Male</t>
  </si>
  <si>
    <t>Results STA Female</t>
  </si>
  <si>
    <t>DYN / DNF</t>
  </si>
  <si>
    <t>Penalties</t>
  </si>
  <si>
    <t>Pen (other)</t>
  </si>
  <si>
    <t>min</t>
  </si>
  <si>
    <t>sec</t>
  </si>
  <si>
    <t>Pen AP &gt; RP</t>
  </si>
  <si>
    <t>OK</t>
  </si>
  <si>
    <t>PEN</t>
  </si>
  <si>
    <t>Performance OK</t>
  </si>
  <si>
    <t>Ok but with penalties</t>
  </si>
  <si>
    <t>DQSP</t>
  </si>
  <si>
    <t>DQBO</t>
  </si>
  <si>
    <t>DNS</t>
  </si>
  <si>
    <t>Disqualified for surface protocol</t>
  </si>
  <si>
    <t>Disqualified for Blockout</t>
  </si>
  <si>
    <t>Other disqualification</t>
  </si>
  <si>
    <t>Did not start</t>
  </si>
  <si>
    <t>DQOTHER</t>
  </si>
  <si>
    <t>AP (m)</t>
  </si>
  <si>
    <t>RP (m)</t>
  </si>
  <si>
    <t>STATUS</t>
  </si>
  <si>
    <t>Dasquens Julià</t>
  </si>
  <si>
    <t>Xènia</t>
  </si>
  <si>
    <t>Raimundez Kuhlmann</t>
  </si>
  <si>
    <t>Eva</t>
  </si>
  <si>
    <t>Dasquens Torres</t>
  </si>
  <si>
    <t>Jaume</t>
  </si>
  <si>
    <t>Estepa Baena</t>
  </si>
  <si>
    <t>Miguel</t>
  </si>
  <si>
    <t>Torrealba</t>
  </si>
  <si>
    <t>Mara</t>
  </si>
  <si>
    <t>Corvillo Fernández</t>
  </si>
  <si>
    <t>Andreu</t>
  </si>
  <si>
    <t>Molleja Vázquez</t>
  </si>
  <si>
    <t>Juanma</t>
  </si>
  <si>
    <t>Tudela Martínez</t>
  </si>
  <si>
    <t>Albert</t>
  </si>
  <si>
    <t>Ribas Castro</t>
  </si>
  <si>
    <t>Ismael</t>
  </si>
  <si>
    <t>Gebhardt</t>
  </si>
  <si>
    <t>Nicolai</t>
  </si>
  <si>
    <t>Martinez</t>
  </si>
  <si>
    <t>Luis</t>
  </si>
  <si>
    <t>Baloui</t>
  </si>
  <si>
    <t>Twefik</t>
  </si>
  <si>
    <t>Segura Vendrell</t>
  </si>
  <si>
    <t>Aleix</t>
  </si>
  <si>
    <t>ESP</t>
  </si>
  <si>
    <t>F</t>
  </si>
  <si>
    <t>M</t>
  </si>
  <si>
    <t>GER</t>
  </si>
  <si>
    <t>ALG</t>
  </si>
  <si>
    <t>DYN</t>
  </si>
  <si>
    <t>DNF</t>
  </si>
  <si>
    <t>General Results Male</t>
  </si>
  <si>
    <t>General Results Female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</si>
</sst>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21" fontId="3" fillId="0" borderId="0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png"/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7.png"/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4" Type="http://schemas.openxmlformats.org/officeDocument/2006/relationships/image" Target="../media/image9.jpeg"/><Relationship Id="rId5" Type="http://schemas.openxmlformats.org/officeDocument/2006/relationships/image" Target="../media/image5.jpeg"/><Relationship Id="rId6" Type="http://schemas.openxmlformats.org/officeDocument/2006/relationships/image" Target="../media/image3.jpeg"/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1276350</xdr:colOff>
      <xdr:row>0</xdr:row>
      <xdr:rowOff>114300</xdr:rowOff>
    </xdr:from>
    <xdr:to>
      <xdr:col>2</xdr:col>
      <xdr:colOff>266699</xdr:colOff>
      <xdr:row>4</xdr:row>
      <xdr:rowOff>71056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1828800" y="114300"/>
          <a:ext cx="514349" cy="766381"/>
        </a:xfrm>
        <a:prstGeom prst="rect">
          <a:avLst/>
        </a:prstGeom>
      </xdr:spPr>
    </xdr:pic>
    <xdr:clientData/>
  </xdr:twoCellAnchor>
  <xdr:twoCellAnchor editAs="oneCell">
    <xdr:from>
      <xdr:col>9</xdr:col>
      <xdr:colOff>600075</xdr:colOff>
      <xdr:row>1</xdr:row>
      <xdr:rowOff>114300</xdr:rowOff>
    </xdr:from>
    <xdr:to>
      <xdr:col>11</xdr:col>
      <xdr:colOff>495299</xdr:colOff>
      <xdr:row>3</xdr:row>
      <xdr:rowOff>124694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7324725" y="304800"/>
          <a:ext cx="1457324" cy="43901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27</xdr:row>
      <xdr:rowOff>9525</xdr:rowOff>
    </xdr:from>
    <xdr:to>
      <xdr:col>2</xdr:col>
      <xdr:colOff>683721</xdr:colOff>
      <xdr:row>30</xdr:row>
      <xdr:rowOff>142875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171450" y="5372100"/>
          <a:ext cx="2588721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809625</xdr:colOff>
      <xdr:row>24</xdr:row>
      <xdr:rowOff>85481</xdr:rowOff>
    </xdr:from>
    <xdr:to>
      <xdr:col>6</xdr:col>
      <xdr:colOff>94692</xdr:colOff>
      <xdr:row>33</xdr:row>
      <xdr:rowOff>95250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2886075" y="4876556"/>
          <a:ext cx="2390217" cy="1724269"/>
        </a:xfrm>
        <a:prstGeom prst="rect">
          <a:avLst/>
        </a:prstGeom>
      </xdr:spPr>
    </xdr:pic>
    <xdr:clientData/>
  </xdr:twoCellAnchor>
  <xdr:twoCellAnchor editAs="oneCell">
    <xdr:from>
      <xdr:col>6</xdr:col>
      <xdr:colOff>190499</xdr:colOff>
      <xdr:row>26</xdr:row>
      <xdr:rowOff>47625</xdr:rowOff>
    </xdr:from>
    <xdr:to>
      <xdr:col>10</xdr:col>
      <xdr:colOff>216784</xdr:colOff>
      <xdr:row>31</xdr:row>
      <xdr:rowOff>9525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5372099" y="5219700"/>
          <a:ext cx="2350385" cy="914400"/>
        </a:xfrm>
        <a:prstGeom prst="rect">
          <a:avLst/>
        </a:prstGeom>
      </xdr:spPr>
    </xdr:pic>
    <xdr:clientData/>
  </xdr:twoCellAnchor>
  <xdr:twoCellAnchor editAs="oneCell">
    <xdr:from>
      <xdr:col>10</xdr:col>
      <xdr:colOff>428625</xdr:colOff>
      <xdr:row>25</xdr:row>
      <xdr:rowOff>85725</xdr:rowOff>
    </xdr:from>
    <xdr:to>
      <xdr:col>12</xdr:col>
      <xdr:colOff>732377</xdr:colOff>
      <xdr:row>30</xdr:row>
      <xdr:rowOff>38100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7934325" y="5067300"/>
          <a:ext cx="2075402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1276350</xdr:colOff>
      <xdr:row>0</xdr:row>
      <xdr:rowOff>85725</xdr:rowOff>
    </xdr:from>
    <xdr:to>
      <xdr:col>2</xdr:col>
      <xdr:colOff>266699</xdr:colOff>
      <xdr:row>4</xdr:row>
      <xdr:rowOff>42481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1838325" y="85725"/>
          <a:ext cx="514349" cy="766381"/>
        </a:xfrm>
        <a:prstGeom prst="rect">
          <a:avLst/>
        </a:prstGeom>
      </xdr:spPr>
    </xdr:pic>
    <xdr:clientData/>
  </xdr:twoCellAnchor>
  <xdr:twoCellAnchor editAs="oneCell">
    <xdr:from>
      <xdr:col>8</xdr:col>
      <xdr:colOff>419100</xdr:colOff>
      <xdr:row>1</xdr:row>
      <xdr:rowOff>123825</xdr:rowOff>
    </xdr:from>
    <xdr:to>
      <xdr:col>10</xdr:col>
      <xdr:colOff>352424</xdr:colOff>
      <xdr:row>3</xdr:row>
      <xdr:rowOff>134219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7439025" y="314325"/>
          <a:ext cx="1457324" cy="43901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30</xdr:row>
      <xdr:rowOff>57150</xdr:rowOff>
    </xdr:from>
    <xdr:to>
      <xdr:col>2</xdr:col>
      <xdr:colOff>495300</xdr:colOff>
      <xdr:row>33</xdr:row>
      <xdr:rowOff>146977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152400" y="5419725"/>
          <a:ext cx="2428875" cy="661327"/>
        </a:xfrm>
        <a:prstGeom prst="rect">
          <a:avLst/>
        </a:prstGeom>
      </xdr:spPr>
    </xdr:pic>
    <xdr:clientData/>
  </xdr:twoCellAnchor>
  <xdr:twoCellAnchor editAs="oneCell">
    <xdr:from>
      <xdr:col>2</xdr:col>
      <xdr:colOff>790576</xdr:colOff>
      <xdr:row>27</xdr:row>
      <xdr:rowOff>104776</xdr:rowOff>
    </xdr:from>
    <xdr:to>
      <xdr:col>5</xdr:col>
      <xdr:colOff>676276</xdr:colOff>
      <xdr:row>36</xdr:row>
      <xdr:rowOff>176788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2876551" y="4895851"/>
          <a:ext cx="2476500" cy="1786512"/>
        </a:xfrm>
        <a:prstGeom prst="rect">
          <a:avLst/>
        </a:prstGeom>
      </xdr:spPr>
    </xdr:pic>
    <xdr:clientData/>
  </xdr:twoCellAnchor>
  <xdr:twoCellAnchor editAs="oneCell">
    <xdr:from>
      <xdr:col>6</xdr:col>
      <xdr:colOff>190499</xdr:colOff>
      <xdr:row>30</xdr:row>
      <xdr:rowOff>37604</xdr:rowOff>
    </xdr:from>
    <xdr:to>
      <xdr:col>8</xdr:col>
      <xdr:colOff>735226</xdr:colOff>
      <xdr:row>34</xdr:row>
      <xdr:rowOff>95249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5648324" y="5400179"/>
          <a:ext cx="2106827" cy="819645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200024</xdr:colOff>
      <xdr:row>29</xdr:row>
      <xdr:rowOff>76200</xdr:rowOff>
    </xdr:from>
    <xdr:to>
      <xdr:col>11</xdr:col>
      <xdr:colOff>664041</xdr:colOff>
      <xdr:row>33</xdr:row>
      <xdr:rowOff>180975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7981949" y="5248275"/>
          <a:ext cx="1988017" cy="866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0</xdr:row>
      <xdr:rowOff>104775</xdr:rowOff>
    </xdr:from>
    <xdr:to>
      <xdr:col>2</xdr:col>
      <xdr:colOff>1057274</xdr:colOff>
      <xdr:row>4</xdr:row>
      <xdr:rowOff>61531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1876425" y="104775"/>
          <a:ext cx="514349" cy="766381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1</xdr:row>
      <xdr:rowOff>152400</xdr:rowOff>
    </xdr:from>
    <xdr:to>
      <xdr:col>7</xdr:col>
      <xdr:colOff>161924</xdr:colOff>
      <xdr:row>3</xdr:row>
      <xdr:rowOff>210419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5514975" y="342900"/>
          <a:ext cx="1457324" cy="439019"/>
        </a:xfrm>
        <a:prstGeom prst="rect">
          <a:avLst/>
        </a:prstGeom>
      </xdr:spPr>
    </xdr:pic>
    <xdr:clientData/>
  </xdr:twoCellAnchor>
  <xdr:twoCellAnchor editAs="oneCell">
    <xdr:from>
      <xdr:col>6</xdr:col>
      <xdr:colOff>485775</xdr:colOff>
      <xdr:row>24</xdr:row>
      <xdr:rowOff>161925</xdr:rowOff>
    </xdr:from>
    <xdr:to>
      <xdr:col>7</xdr:col>
      <xdr:colOff>519681</xdr:colOff>
      <xdr:row>27</xdr:row>
      <xdr:rowOff>95250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6010275" y="4829175"/>
          <a:ext cx="1157856" cy="504825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1295401</xdr:colOff>
      <xdr:row>23</xdr:row>
      <xdr:rowOff>38100</xdr:rowOff>
    </xdr:from>
    <xdr:to>
      <xdr:col>4</xdr:col>
      <xdr:colOff>342901</xdr:colOff>
      <xdr:row>29</xdr:row>
      <xdr:rowOff>35719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2628901" y="4514850"/>
          <a:ext cx="1581150" cy="1140619"/>
        </a:xfrm>
        <a:prstGeom prst="rect">
          <a:avLst/>
        </a:prstGeom>
      </xdr:spPr>
    </xdr:pic>
    <xdr:clientData/>
  </xdr:twoCellAnchor>
  <xdr:twoCellAnchor editAs="oneCell">
    <xdr:from>
      <xdr:col>4</xdr:col>
      <xdr:colOff>485776</xdr:colOff>
      <xdr:row>24</xdr:row>
      <xdr:rowOff>171451</xdr:rowOff>
    </xdr:from>
    <xdr:to>
      <xdr:col>6</xdr:col>
      <xdr:colOff>114301</xdr:colOff>
      <xdr:row>27</xdr:row>
      <xdr:rowOff>163207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4352926" y="4838701"/>
          <a:ext cx="1447800" cy="563256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180974</xdr:colOff>
      <xdr:row>25</xdr:row>
      <xdr:rowOff>28575</xdr:rowOff>
    </xdr:from>
    <xdr:to>
      <xdr:col>2</xdr:col>
      <xdr:colOff>1127239</xdr:colOff>
      <xdr:row>27</xdr:row>
      <xdr:rowOff>60828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942974" y="4886325"/>
          <a:ext cx="1517765" cy="413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3:P24"/>
  <sheetViews>
    <sheetView topLeftCell="I1" workbookViewId="0">
      <selection activeCell="J22" sqref="J22"/>
    </sheetView>
  </sheetViews>
  <sheetFormatPr baseColWidth="10" defaultRowHeight="15"/>
  <cols>
    <col min="1" max="1" width="8.25" bestFit="1" customWidth="1"/>
    <col min="2" max="2" width="22.875" customWidth="1"/>
    <col min="3" max="3" width="15.625" customWidth="1"/>
    <col min="4" max="4" width="13" customWidth="1"/>
    <col min="5" max="5" width="10.25" bestFit="1" customWidth="1"/>
    <col min="6" max="9" width="7.75" customWidth="1"/>
    <col min="10" max="11" width="11.75" customWidth="1"/>
    <col min="12" max="12" width="14.875" customWidth="1"/>
    <col min="16" max="16" width="29.875" bestFit="1" customWidth="1"/>
  </cols>
  <sheetData>
    <row r="3" spans="1:16" ht="18">
      <c r="D3" s="60" t="s">
        <v>19</v>
      </c>
      <c r="E3" s="61"/>
      <c r="F3" s="61"/>
      <c r="G3" s="61"/>
      <c r="H3" s="61"/>
      <c r="I3" s="61"/>
      <c r="J3" s="61"/>
    </row>
    <row r="5" spans="1:16">
      <c r="F5" s="58" t="s">
        <v>11</v>
      </c>
      <c r="G5" s="59"/>
      <c r="H5" s="58" t="s">
        <v>13</v>
      </c>
      <c r="I5" s="59"/>
      <c r="J5" s="58" t="s">
        <v>22</v>
      </c>
      <c r="K5" s="59"/>
    </row>
    <row r="6" spans="1:16">
      <c r="A6" s="3" t="s">
        <v>12</v>
      </c>
      <c r="B6" s="3" t="s">
        <v>7</v>
      </c>
      <c r="C6" s="3" t="s">
        <v>8</v>
      </c>
      <c r="D6" s="3" t="s">
        <v>9</v>
      </c>
      <c r="E6" s="3" t="s">
        <v>10</v>
      </c>
      <c r="F6" s="3" t="s">
        <v>24</v>
      </c>
      <c r="G6" s="3" t="s">
        <v>25</v>
      </c>
      <c r="H6" s="3" t="s">
        <v>24</v>
      </c>
      <c r="I6" s="3" t="s">
        <v>25</v>
      </c>
      <c r="J6" s="3" t="s">
        <v>26</v>
      </c>
      <c r="K6" s="3" t="s">
        <v>23</v>
      </c>
      <c r="L6" s="3" t="s">
        <v>14</v>
      </c>
      <c r="M6" s="3" t="s">
        <v>15</v>
      </c>
      <c r="O6" s="62" t="s">
        <v>41</v>
      </c>
      <c r="P6" s="63"/>
    </row>
    <row r="7" spans="1:16" ht="16">
      <c r="A7" s="30">
        <v>1</v>
      </c>
      <c r="B7" s="31" t="s">
        <v>66</v>
      </c>
      <c r="C7" s="31" t="s">
        <v>67</v>
      </c>
      <c r="D7" s="32" t="s">
        <v>68</v>
      </c>
      <c r="E7" s="33" t="s">
        <v>70</v>
      </c>
      <c r="F7" s="30">
        <v>7</v>
      </c>
      <c r="G7" s="30">
        <v>30</v>
      </c>
      <c r="H7" s="30">
        <v>8</v>
      </c>
      <c r="I7" s="30">
        <v>2</v>
      </c>
      <c r="J7" s="34">
        <f t="shared" ref="J7:J16" si="0">MAX(ROUNDUP(((F7*60+G7)-(H7*60+I7))*0.2,0),0)</f>
        <v>0</v>
      </c>
      <c r="K7" s="34">
        <v>2</v>
      </c>
      <c r="L7" s="35" t="s">
        <v>28</v>
      </c>
      <c r="M7" s="34">
        <f t="shared" ref="M7:M15" si="1">MAX((((H7*60)+I7)*0.2)-J7-K7,0)</f>
        <v>94.4</v>
      </c>
      <c r="O7" s="8" t="s">
        <v>27</v>
      </c>
      <c r="P7" s="9" t="s">
        <v>29</v>
      </c>
    </row>
    <row r="8" spans="1:16" ht="16">
      <c r="A8" s="30">
        <v>2</v>
      </c>
      <c r="B8" s="36" t="s">
        <v>64</v>
      </c>
      <c r="C8" s="37" t="s">
        <v>65</v>
      </c>
      <c r="D8" s="32" t="s">
        <v>72</v>
      </c>
      <c r="E8" s="33" t="s">
        <v>70</v>
      </c>
      <c r="F8" s="30">
        <v>6</v>
      </c>
      <c r="G8" s="30">
        <v>0</v>
      </c>
      <c r="H8" s="30">
        <v>6</v>
      </c>
      <c r="I8" s="30">
        <v>14</v>
      </c>
      <c r="J8" s="34">
        <f t="shared" si="0"/>
        <v>0</v>
      </c>
      <c r="K8" s="34"/>
      <c r="L8" s="30" t="s">
        <v>0</v>
      </c>
      <c r="M8" s="34">
        <f t="shared" si="1"/>
        <v>74.8</v>
      </c>
      <c r="O8" s="8" t="s">
        <v>28</v>
      </c>
      <c r="P8" s="9" t="s">
        <v>30</v>
      </c>
    </row>
    <row r="9" spans="1:16" ht="16">
      <c r="A9" s="30">
        <v>3</v>
      </c>
      <c r="B9" s="31" t="s">
        <v>62</v>
      </c>
      <c r="C9" s="31" t="s">
        <v>63</v>
      </c>
      <c r="D9" s="32" t="s">
        <v>68</v>
      </c>
      <c r="E9" s="33" t="s">
        <v>70</v>
      </c>
      <c r="F9" s="30">
        <v>5</v>
      </c>
      <c r="G9" s="30">
        <v>5</v>
      </c>
      <c r="H9" s="30">
        <v>5</v>
      </c>
      <c r="I9" s="30">
        <v>32</v>
      </c>
      <c r="J9" s="34">
        <f t="shared" si="0"/>
        <v>0</v>
      </c>
      <c r="K9" s="34"/>
      <c r="L9" s="30" t="s">
        <v>27</v>
      </c>
      <c r="M9" s="34">
        <f t="shared" si="1"/>
        <v>66.400000000000006</v>
      </c>
      <c r="O9" s="8" t="s">
        <v>31</v>
      </c>
      <c r="P9" s="9" t="s">
        <v>34</v>
      </c>
    </row>
    <row r="10" spans="1:16" ht="16">
      <c r="A10" s="2">
        <v>4</v>
      </c>
      <c r="B10" s="14" t="s">
        <v>52</v>
      </c>
      <c r="C10" s="14" t="s">
        <v>53</v>
      </c>
      <c r="D10" s="17" t="s">
        <v>68</v>
      </c>
      <c r="E10" s="18" t="s">
        <v>70</v>
      </c>
      <c r="F10" s="2">
        <v>3</v>
      </c>
      <c r="G10" s="2">
        <v>20</v>
      </c>
      <c r="H10" s="2">
        <v>5</v>
      </c>
      <c r="I10" s="2">
        <v>6</v>
      </c>
      <c r="J10" s="6">
        <f t="shared" si="0"/>
        <v>0</v>
      </c>
      <c r="K10" s="6"/>
      <c r="L10" s="2" t="s">
        <v>27</v>
      </c>
      <c r="M10" s="6">
        <f t="shared" si="1"/>
        <v>61.2</v>
      </c>
      <c r="O10" s="8" t="s">
        <v>32</v>
      </c>
      <c r="P10" s="9" t="s">
        <v>35</v>
      </c>
    </row>
    <row r="11" spans="1:16" ht="16">
      <c r="A11" s="2">
        <v>5</v>
      </c>
      <c r="B11" s="12" t="s">
        <v>60</v>
      </c>
      <c r="C11" s="12" t="s">
        <v>61</v>
      </c>
      <c r="D11" s="17" t="s">
        <v>71</v>
      </c>
      <c r="E11" s="18" t="s">
        <v>70</v>
      </c>
      <c r="F11" s="2">
        <v>5</v>
      </c>
      <c r="G11" s="2">
        <v>0</v>
      </c>
      <c r="H11" s="2">
        <v>4</v>
      </c>
      <c r="I11" s="2">
        <v>44</v>
      </c>
      <c r="J11" s="6">
        <f t="shared" si="0"/>
        <v>4</v>
      </c>
      <c r="K11" s="6"/>
      <c r="L11" s="28" t="s">
        <v>28</v>
      </c>
      <c r="M11" s="6">
        <f t="shared" si="1"/>
        <v>52.800000000000004</v>
      </c>
      <c r="O11" s="8" t="s">
        <v>38</v>
      </c>
      <c r="P11" s="9" t="s">
        <v>36</v>
      </c>
    </row>
    <row r="12" spans="1:16" ht="16">
      <c r="A12" s="2">
        <v>6</v>
      </c>
      <c r="B12" s="12" t="s">
        <v>54</v>
      </c>
      <c r="C12" s="16" t="s">
        <v>55</v>
      </c>
      <c r="D12" s="17" t="s">
        <v>68</v>
      </c>
      <c r="E12" s="18" t="s">
        <v>70</v>
      </c>
      <c r="F12" s="2">
        <v>3</v>
      </c>
      <c r="G12" s="2">
        <v>30</v>
      </c>
      <c r="H12" s="2">
        <v>3</v>
      </c>
      <c r="I12" s="2">
        <v>34</v>
      </c>
      <c r="J12" s="6">
        <f t="shared" si="0"/>
        <v>0</v>
      </c>
      <c r="K12" s="6"/>
      <c r="L12" s="2" t="s">
        <v>27</v>
      </c>
      <c r="M12" s="6">
        <f t="shared" si="1"/>
        <v>42.800000000000004</v>
      </c>
      <c r="O12" s="10" t="s">
        <v>33</v>
      </c>
      <c r="P12" s="11" t="s">
        <v>37</v>
      </c>
    </row>
    <row r="13" spans="1:16" ht="16">
      <c r="A13" s="2">
        <v>7</v>
      </c>
      <c r="B13" s="12" t="s">
        <v>58</v>
      </c>
      <c r="C13" s="12" t="s">
        <v>59</v>
      </c>
      <c r="D13" s="17" t="s">
        <v>68</v>
      </c>
      <c r="E13" s="18" t="s">
        <v>70</v>
      </c>
      <c r="F13" s="2">
        <v>4</v>
      </c>
      <c r="G13" s="2">
        <v>30</v>
      </c>
      <c r="H13" s="2">
        <v>3</v>
      </c>
      <c r="I13" s="2">
        <v>58</v>
      </c>
      <c r="J13" s="6">
        <f t="shared" si="0"/>
        <v>7</v>
      </c>
      <c r="K13" s="6"/>
      <c r="L13" s="28" t="s">
        <v>28</v>
      </c>
      <c r="M13" s="6">
        <f t="shared" si="1"/>
        <v>40.6</v>
      </c>
    </row>
    <row r="14" spans="1:16" ht="16">
      <c r="A14" s="2">
        <v>8</v>
      </c>
      <c r="B14" s="12" t="s">
        <v>46</v>
      </c>
      <c r="C14" s="12" t="s">
        <v>47</v>
      </c>
      <c r="D14" s="17" t="s">
        <v>68</v>
      </c>
      <c r="E14" s="18" t="s">
        <v>70</v>
      </c>
      <c r="F14" s="2">
        <v>2</v>
      </c>
      <c r="G14" s="2">
        <v>0</v>
      </c>
      <c r="H14" s="2">
        <v>3</v>
      </c>
      <c r="I14" s="2">
        <v>5</v>
      </c>
      <c r="J14" s="6">
        <f t="shared" si="0"/>
        <v>0</v>
      </c>
      <c r="K14" s="6"/>
      <c r="L14" s="2" t="s">
        <v>27</v>
      </c>
      <c r="M14" s="6">
        <f t="shared" si="1"/>
        <v>37</v>
      </c>
    </row>
    <row r="15" spans="1:16" ht="16">
      <c r="A15" s="2">
        <v>9</v>
      </c>
      <c r="B15" s="15" t="s">
        <v>56</v>
      </c>
      <c r="C15" s="15" t="s">
        <v>57</v>
      </c>
      <c r="D15" s="19" t="s">
        <v>68</v>
      </c>
      <c r="E15" s="20" t="s">
        <v>70</v>
      </c>
      <c r="F15" s="2">
        <v>4</v>
      </c>
      <c r="G15" s="2">
        <v>29</v>
      </c>
      <c r="H15" s="2">
        <v>2</v>
      </c>
      <c r="I15" s="2">
        <v>18</v>
      </c>
      <c r="J15" s="6">
        <f t="shared" si="0"/>
        <v>27</v>
      </c>
      <c r="K15" s="6"/>
      <c r="L15" s="28" t="s">
        <v>28</v>
      </c>
      <c r="M15" s="6">
        <f t="shared" si="1"/>
        <v>0.60000000000000142</v>
      </c>
    </row>
    <row r="16" spans="1:16" ht="16">
      <c r="A16" s="2">
        <v>10</v>
      </c>
      <c r="B16" s="12" t="s">
        <v>48</v>
      </c>
      <c r="C16" s="12" t="s">
        <v>49</v>
      </c>
      <c r="D16" s="21" t="s">
        <v>68</v>
      </c>
      <c r="E16" s="22" t="s">
        <v>70</v>
      </c>
      <c r="F16" s="2">
        <v>3</v>
      </c>
      <c r="G16" s="2">
        <v>0</v>
      </c>
      <c r="H16" s="2">
        <v>5</v>
      </c>
      <c r="I16" s="2">
        <v>21</v>
      </c>
      <c r="J16" s="6">
        <f t="shared" si="0"/>
        <v>0</v>
      </c>
      <c r="K16" s="6"/>
      <c r="L16" s="27" t="s">
        <v>32</v>
      </c>
      <c r="M16" s="6">
        <v>0</v>
      </c>
    </row>
    <row r="18" spans="1:13" ht="18">
      <c r="D18" s="60" t="s">
        <v>20</v>
      </c>
      <c r="E18" s="61"/>
      <c r="F18" s="61"/>
      <c r="G18" s="61"/>
      <c r="H18" s="61"/>
      <c r="I18" s="61"/>
      <c r="J18" s="61"/>
    </row>
    <row r="20" spans="1:13">
      <c r="F20" s="58" t="s">
        <v>11</v>
      </c>
      <c r="G20" s="59"/>
      <c r="H20" s="58" t="s">
        <v>13</v>
      </c>
      <c r="I20" s="59"/>
      <c r="J20" s="58" t="s">
        <v>22</v>
      </c>
      <c r="K20" s="59"/>
    </row>
    <row r="21" spans="1:13">
      <c r="A21" s="3" t="s">
        <v>12</v>
      </c>
      <c r="B21" s="3" t="s">
        <v>7</v>
      </c>
      <c r="C21" s="3" t="s">
        <v>8</v>
      </c>
      <c r="D21" s="3" t="s">
        <v>9</v>
      </c>
      <c r="E21" s="3" t="s">
        <v>10</v>
      </c>
      <c r="F21" s="3" t="s">
        <v>24</v>
      </c>
      <c r="G21" s="3" t="s">
        <v>25</v>
      </c>
      <c r="H21" s="3" t="s">
        <v>24</v>
      </c>
      <c r="I21" s="3" t="s">
        <v>25</v>
      </c>
      <c r="J21" s="3" t="s">
        <v>26</v>
      </c>
      <c r="K21" s="3" t="s">
        <v>23</v>
      </c>
      <c r="L21" s="3" t="s">
        <v>14</v>
      </c>
      <c r="M21" s="3" t="s">
        <v>15</v>
      </c>
    </row>
    <row r="22" spans="1:13" ht="16">
      <c r="A22" s="30">
        <v>1</v>
      </c>
      <c r="B22" s="31" t="s">
        <v>50</v>
      </c>
      <c r="C22" s="31" t="s">
        <v>51</v>
      </c>
      <c r="D22" s="32" t="s">
        <v>68</v>
      </c>
      <c r="E22" s="33" t="s">
        <v>69</v>
      </c>
      <c r="F22" s="30">
        <v>3</v>
      </c>
      <c r="G22" s="30">
        <v>15</v>
      </c>
      <c r="H22" s="30">
        <v>3</v>
      </c>
      <c r="I22" s="30">
        <v>16</v>
      </c>
      <c r="J22" s="34">
        <f>MAX(ROUNDUP(((F22*60+G22)-(H22*60+I22))*0.2,0),0)</f>
        <v>0</v>
      </c>
      <c r="K22" s="34"/>
      <c r="L22" s="30" t="s">
        <v>27</v>
      </c>
      <c r="M22" s="34">
        <f>MAX((((H22*60)+I22)*0.2)-J22-K22,0)</f>
        <v>39.200000000000003</v>
      </c>
    </row>
    <row r="23" spans="1:13" ht="16">
      <c r="A23" s="30">
        <v>2</v>
      </c>
      <c r="B23" s="31" t="s">
        <v>44</v>
      </c>
      <c r="C23" s="31" t="s">
        <v>45</v>
      </c>
      <c r="D23" s="32" t="s">
        <v>68</v>
      </c>
      <c r="E23" s="33" t="s">
        <v>69</v>
      </c>
      <c r="F23" s="30">
        <v>1</v>
      </c>
      <c r="G23" s="30">
        <v>30</v>
      </c>
      <c r="H23" s="30">
        <v>3</v>
      </c>
      <c r="I23" s="30">
        <v>9</v>
      </c>
      <c r="J23" s="34">
        <f>MAX(ROUNDUP(((F23*60+G23)-(H23*60+I23))*0.2,0),0)</f>
        <v>0</v>
      </c>
      <c r="K23" s="34"/>
      <c r="L23" s="30" t="s">
        <v>27</v>
      </c>
      <c r="M23" s="34">
        <f>MAX((((H23*60)+I23)*0.2)-J23-K23,0)</f>
        <v>37.800000000000004</v>
      </c>
    </row>
    <row r="24" spans="1:13" ht="16">
      <c r="A24" s="30">
        <v>3</v>
      </c>
      <c r="B24" s="38" t="s">
        <v>42</v>
      </c>
      <c r="C24" s="31" t="s">
        <v>43</v>
      </c>
      <c r="D24" s="32" t="s">
        <v>68</v>
      </c>
      <c r="E24" s="33" t="s">
        <v>69</v>
      </c>
      <c r="F24" s="30">
        <v>1</v>
      </c>
      <c r="G24" s="30">
        <v>0</v>
      </c>
      <c r="H24" s="30">
        <v>2</v>
      </c>
      <c r="I24" s="30">
        <v>12</v>
      </c>
      <c r="J24" s="34">
        <f>MAX(ROUNDUP(((F24*60+G24)-(H24*60+I24))*0.2,0),0)</f>
        <v>0</v>
      </c>
      <c r="K24" s="34"/>
      <c r="L24" s="30" t="s">
        <v>27</v>
      </c>
      <c r="M24" s="34">
        <f>MAX((((H24*60)+I24)*0.2)-J24-K24,0)</f>
        <v>26.400000000000002</v>
      </c>
    </row>
  </sheetData>
  <mergeCells count="9">
    <mergeCell ref="O6:P6"/>
    <mergeCell ref="F5:G5"/>
    <mergeCell ref="H5:I5"/>
    <mergeCell ref="F20:G20"/>
    <mergeCell ref="H20:I20"/>
    <mergeCell ref="J5:K5"/>
    <mergeCell ref="J20:K20"/>
    <mergeCell ref="D3:J3"/>
    <mergeCell ref="D18:J18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3:O27"/>
  <sheetViews>
    <sheetView topLeftCell="B1" workbookViewId="0">
      <selection activeCell="M15" sqref="M15"/>
    </sheetView>
  </sheetViews>
  <sheetFormatPr baseColWidth="10" defaultRowHeight="15"/>
  <cols>
    <col min="1" max="1" width="8.375" customWidth="1"/>
    <col min="2" max="2" width="22.875" customWidth="1"/>
    <col min="3" max="3" width="15.25" customWidth="1"/>
    <col min="4" max="4" width="13.25" customWidth="1"/>
    <col min="5" max="5" width="10.25" customWidth="1"/>
    <col min="6" max="8" width="11.75" customWidth="1"/>
    <col min="11" max="11" width="10.625" style="23"/>
    <col min="15" max="15" width="30.25" customWidth="1"/>
  </cols>
  <sheetData>
    <row r="3" spans="1:15" ht="18">
      <c r="D3" s="60" t="s">
        <v>4</v>
      </c>
      <c r="E3" s="60"/>
      <c r="F3" s="60"/>
      <c r="G3" s="60"/>
      <c r="H3" s="60"/>
      <c r="I3" s="60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5">
      <c r="A5" s="4"/>
      <c r="B5" s="4"/>
      <c r="C5" s="4"/>
      <c r="D5" s="4"/>
      <c r="E5" s="4"/>
      <c r="F5" s="4"/>
      <c r="G5" s="4"/>
      <c r="H5" s="4"/>
      <c r="I5" s="58" t="s">
        <v>22</v>
      </c>
      <c r="J5" s="59"/>
      <c r="K5" s="4"/>
      <c r="L5" s="4"/>
    </row>
    <row r="6" spans="1:15">
      <c r="A6" s="3" t="s">
        <v>12</v>
      </c>
      <c r="B6" s="3" t="s">
        <v>7</v>
      </c>
      <c r="C6" s="3" t="s">
        <v>8</v>
      </c>
      <c r="D6" s="3" t="s">
        <v>9</v>
      </c>
      <c r="E6" s="3" t="s">
        <v>10</v>
      </c>
      <c r="F6" s="3" t="s">
        <v>21</v>
      </c>
      <c r="G6" s="3" t="s">
        <v>39</v>
      </c>
      <c r="H6" s="3" t="s">
        <v>40</v>
      </c>
      <c r="I6" s="3" t="s">
        <v>26</v>
      </c>
      <c r="J6" s="3" t="s">
        <v>23</v>
      </c>
      <c r="K6" s="3" t="s">
        <v>14</v>
      </c>
      <c r="L6" s="3" t="s">
        <v>15</v>
      </c>
      <c r="N6" s="62" t="s">
        <v>41</v>
      </c>
      <c r="O6" s="63"/>
    </row>
    <row r="7" spans="1:15" ht="16">
      <c r="A7" s="30">
        <v>1</v>
      </c>
      <c r="B7" s="47" t="s">
        <v>66</v>
      </c>
      <c r="C7" s="42" t="s">
        <v>67</v>
      </c>
      <c r="D7" s="32" t="s">
        <v>68</v>
      </c>
      <c r="E7" s="33" t="s">
        <v>70</v>
      </c>
      <c r="F7" s="30" t="s">
        <v>73</v>
      </c>
      <c r="G7" s="30">
        <v>154</v>
      </c>
      <c r="H7" s="30">
        <v>182</v>
      </c>
      <c r="I7" s="46">
        <f t="shared" ref="I7:I14" si="0">MAX((G7-H7)*0.5,0)</f>
        <v>0</v>
      </c>
      <c r="J7" s="30">
        <v>4</v>
      </c>
      <c r="K7" s="35" t="s">
        <v>3</v>
      </c>
      <c r="L7" s="46">
        <f t="shared" ref="L7:L13" si="1">IF(F7="DNF",((H7*0.5)-I7-J7)*1.2,(H7*0.5)-I7-J7)</f>
        <v>87</v>
      </c>
      <c r="N7" s="8" t="s">
        <v>27</v>
      </c>
      <c r="O7" s="9" t="s">
        <v>29</v>
      </c>
    </row>
    <row r="8" spans="1:15" ht="16">
      <c r="A8" s="30">
        <v>2</v>
      </c>
      <c r="B8" s="31" t="s">
        <v>52</v>
      </c>
      <c r="C8" s="31" t="s">
        <v>53</v>
      </c>
      <c r="D8" s="32" t="s">
        <v>68</v>
      </c>
      <c r="E8" s="33" t="s">
        <v>70</v>
      </c>
      <c r="F8" s="30" t="s">
        <v>73</v>
      </c>
      <c r="G8" s="30">
        <v>70</v>
      </c>
      <c r="H8" s="30">
        <v>100</v>
      </c>
      <c r="I8" s="46">
        <f t="shared" si="0"/>
        <v>0</v>
      </c>
      <c r="J8" s="30"/>
      <c r="K8" s="30" t="s">
        <v>27</v>
      </c>
      <c r="L8" s="46">
        <f t="shared" si="1"/>
        <v>50</v>
      </c>
      <c r="N8" s="8" t="s">
        <v>31</v>
      </c>
      <c r="O8" s="9" t="s">
        <v>34</v>
      </c>
    </row>
    <row r="9" spans="1:15" ht="16">
      <c r="A9" s="30">
        <v>3</v>
      </c>
      <c r="B9" s="43" t="s">
        <v>64</v>
      </c>
      <c r="C9" s="43" t="s">
        <v>65</v>
      </c>
      <c r="D9" s="32" t="s">
        <v>72</v>
      </c>
      <c r="E9" s="33" t="s">
        <v>70</v>
      </c>
      <c r="F9" s="30" t="s">
        <v>73</v>
      </c>
      <c r="G9" s="30">
        <v>100</v>
      </c>
      <c r="H9" s="30">
        <v>104</v>
      </c>
      <c r="I9" s="46">
        <f t="shared" si="0"/>
        <v>0</v>
      </c>
      <c r="J9" s="30">
        <v>5</v>
      </c>
      <c r="K9" s="35" t="s">
        <v>1</v>
      </c>
      <c r="L9" s="46">
        <f t="shared" si="1"/>
        <v>47</v>
      </c>
      <c r="N9" s="8" t="s">
        <v>32</v>
      </c>
      <c r="O9" s="9" t="s">
        <v>35</v>
      </c>
    </row>
    <row r="10" spans="1:15" ht="16">
      <c r="A10" s="2">
        <v>4</v>
      </c>
      <c r="B10" s="15" t="s">
        <v>56</v>
      </c>
      <c r="C10" s="15" t="s">
        <v>57</v>
      </c>
      <c r="D10" s="17" t="s">
        <v>68</v>
      </c>
      <c r="E10" s="18" t="s">
        <v>70</v>
      </c>
      <c r="F10" s="2" t="s">
        <v>73</v>
      </c>
      <c r="G10" s="2">
        <v>76</v>
      </c>
      <c r="H10" s="2">
        <v>82</v>
      </c>
      <c r="I10" s="7">
        <f t="shared" si="0"/>
        <v>0</v>
      </c>
      <c r="J10" s="2"/>
      <c r="K10" s="2" t="s">
        <v>27</v>
      </c>
      <c r="L10" s="7">
        <f t="shared" si="1"/>
        <v>41</v>
      </c>
      <c r="N10" s="8" t="s">
        <v>38</v>
      </c>
      <c r="O10" s="9" t="s">
        <v>36</v>
      </c>
    </row>
    <row r="11" spans="1:15" ht="16">
      <c r="A11" s="2">
        <v>5</v>
      </c>
      <c r="B11" s="12" t="s">
        <v>48</v>
      </c>
      <c r="C11" s="12" t="s">
        <v>49</v>
      </c>
      <c r="D11" s="17" t="s">
        <v>68</v>
      </c>
      <c r="E11" s="18" t="s">
        <v>70</v>
      </c>
      <c r="F11" s="2" t="s">
        <v>73</v>
      </c>
      <c r="G11" s="2">
        <v>60</v>
      </c>
      <c r="H11" s="2">
        <v>63</v>
      </c>
      <c r="I11" s="7">
        <f t="shared" si="0"/>
        <v>0</v>
      </c>
      <c r="J11" s="1"/>
      <c r="K11" s="2" t="s">
        <v>27</v>
      </c>
      <c r="L11" s="7">
        <f t="shared" si="1"/>
        <v>31.5</v>
      </c>
      <c r="N11" s="10" t="s">
        <v>33</v>
      </c>
      <c r="O11" s="11" t="s">
        <v>37</v>
      </c>
    </row>
    <row r="12" spans="1:15" ht="16">
      <c r="A12" s="2">
        <v>6</v>
      </c>
      <c r="B12" s="12" t="s">
        <v>58</v>
      </c>
      <c r="C12" s="12" t="s">
        <v>59</v>
      </c>
      <c r="D12" s="17" t="s">
        <v>68</v>
      </c>
      <c r="E12" s="18" t="s">
        <v>70</v>
      </c>
      <c r="F12" s="2" t="s">
        <v>73</v>
      </c>
      <c r="G12" s="2">
        <v>75</v>
      </c>
      <c r="H12" s="2">
        <v>50</v>
      </c>
      <c r="I12" s="7">
        <f t="shared" si="0"/>
        <v>12.5</v>
      </c>
      <c r="J12" s="2"/>
      <c r="K12" s="28" t="s">
        <v>28</v>
      </c>
      <c r="L12" s="7">
        <f t="shared" si="1"/>
        <v>12.5</v>
      </c>
    </row>
    <row r="13" spans="1:15" ht="16">
      <c r="A13" s="2">
        <v>7</v>
      </c>
      <c r="B13" s="12" t="s">
        <v>60</v>
      </c>
      <c r="C13" s="12" t="s">
        <v>61</v>
      </c>
      <c r="D13" s="17" t="s">
        <v>71</v>
      </c>
      <c r="E13" s="18" t="s">
        <v>70</v>
      </c>
      <c r="F13" s="2" t="s">
        <v>73</v>
      </c>
      <c r="G13" s="2">
        <v>125</v>
      </c>
      <c r="H13" s="2">
        <v>67</v>
      </c>
      <c r="I13" s="7">
        <f t="shared" si="0"/>
        <v>29</v>
      </c>
      <c r="J13" s="2"/>
      <c r="K13" s="28" t="s">
        <v>28</v>
      </c>
      <c r="L13" s="7">
        <f t="shared" si="1"/>
        <v>4.5</v>
      </c>
    </row>
    <row r="14" spans="1:15" ht="16">
      <c r="A14" s="2">
        <v>8</v>
      </c>
      <c r="B14" s="12" t="s">
        <v>54</v>
      </c>
      <c r="C14" s="16" t="s">
        <v>55</v>
      </c>
      <c r="D14" s="17" t="s">
        <v>68</v>
      </c>
      <c r="E14" s="18" t="s">
        <v>70</v>
      </c>
      <c r="F14" s="2" t="s">
        <v>73</v>
      </c>
      <c r="G14" s="2">
        <v>75</v>
      </c>
      <c r="H14" s="2">
        <v>106</v>
      </c>
      <c r="I14" s="7">
        <f t="shared" si="0"/>
        <v>0</v>
      </c>
      <c r="J14" s="2"/>
      <c r="K14" s="27" t="s">
        <v>32</v>
      </c>
      <c r="L14" s="7">
        <v>0</v>
      </c>
    </row>
    <row r="16" spans="1:15" ht="18">
      <c r="D16" s="60" t="s">
        <v>6</v>
      </c>
      <c r="E16" s="60"/>
      <c r="F16" s="60"/>
      <c r="G16" s="60"/>
      <c r="H16" s="60"/>
      <c r="I16" s="60"/>
    </row>
    <row r="17" spans="1:15">
      <c r="A17" s="4"/>
      <c r="B17" s="4"/>
      <c r="C17" s="4"/>
      <c r="D17" s="4"/>
      <c r="E17" s="4"/>
      <c r="F17" s="4"/>
      <c r="G17" s="4"/>
      <c r="H17" s="4"/>
      <c r="I17" s="58" t="s">
        <v>22</v>
      </c>
      <c r="J17" s="59"/>
      <c r="K17" s="4"/>
      <c r="L17" s="4"/>
    </row>
    <row r="18" spans="1:15">
      <c r="A18" s="3" t="s">
        <v>12</v>
      </c>
      <c r="B18" s="3" t="s">
        <v>7</v>
      </c>
      <c r="C18" s="3" t="s">
        <v>8</v>
      </c>
      <c r="D18" s="3" t="s">
        <v>9</v>
      </c>
      <c r="E18" s="3" t="s">
        <v>10</v>
      </c>
      <c r="F18" s="3" t="s">
        <v>21</v>
      </c>
      <c r="G18" s="3" t="s">
        <v>39</v>
      </c>
      <c r="H18" s="3" t="s">
        <v>40</v>
      </c>
      <c r="I18" s="3" t="s">
        <v>26</v>
      </c>
      <c r="J18" s="3" t="s">
        <v>23</v>
      </c>
      <c r="K18" s="3" t="s">
        <v>14</v>
      </c>
      <c r="L18" s="3" t="s">
        <v>15</v>
      </c>
      <c r="N18" s="64"/>
      <c r="O18" s="64"/>
    </row>
    <row r="19" spans="1:15" ht="16">
      <c r="A19" s="30">
        <v>1</v>
      </c>
      <c r="B19" s="31" t="s">
        <v>62</v>
      </c>
      <c r="C19" s="42" t="s">
        <v>63</v>
      </c>
      <c r="D19" s="32" t="s">
        <v>68</v>
      </c>
      <c r="E19" s="33" t="s">
        <v>70</v>
      </c>
      <c r="F19" s="30" t="s">
        <v>74</v>
      </c>
      <c r="G19" s="30">
        <v>80</v>
      </c>
      <c r="H19" s="30">
        <v>106</v>
      </c>
      <c r="I19" s="46">
        <f>MAX((G19-H19)*0.5,0)</f>
        <v>0</v>
      </c>
      <c r="J19" s="48">
        <v>1</v>
      </c>
      <c r="K19" s="35" t="s">
        <v>2</v>
      </c>
      <c r="L19" s="46">
        <f>IF(F19="DNF",((H19*0.5)-I19-J19)*1.2,(H19*0.5)-I19-J19)</f>
        <v>62.4</v>
      </c>
      <c r="N19" s="26"/>
      <c r="O19" s="26"/>
    </row>
    <row r="20" spans="1:15" ht="16">
      <c r="A20" s="30">
        <v>2</v>
      </c>
      <c r="B20" s="31" t="s">
        <v>46</v>
      </c>
      <c r="C20" s="31" t="s">
        <v>47</v>
      </c>
      <c r="D20" s="32" t="s">
        <v>68</v>
      </c>
      <c r="E20" s="33" t="s">
        <v>70</v>
      </c>
      <c r="F20" s="30" t="s">
        <v>74</v>
      </c>
      <c r="G20" s="30">
        <v>30</v>
      </c>
      <c r="H20" s="30">
        <v>38</v>
      </c>
      <c r="I20" s="46">
        <f>MAX((G20-H20)*0.5,0)</f>
        <v>0</v>
      </c>
      <c r="J20" s="30"/>
      <c r="K20" s="30" t="s">
        <v>27</v>
      </c>
      <c r="L20" s="46">
        <f>IF(F20="DNF",((H20*0.5)-I20-J20)*1.2,(H20*0.5)-I20-J20)</f>
        <v>22.8</v>
      </c>
      <c r="N20" s="26"/>
      <c r="O20" s="26"/>
    </row>
    <row r="21" spans="1:15" ht="16">
      <c r="A21" s="4"/>
      <c r="B21" s="13"/>
      <c r="C21" s="13"/>
      <c r="D21" s="57"/>
      <c r="E21" s="57"/>
      <c r="F21" s="4"/>
      <c r="G21" s="4"/>
      <c r="H21" s="4"/>
      <c r="I21" s="52"/>
      <c r="J21" s="52"/>
      <c r="K21" s="52"/>
      <c r="L21" s="52"/>
    </row>
    <row r="22" spans="1:15" ht="18">
      <c r="D22" s="60" t="s">
        <v>5</v>
      </c>
      <c r="E22" s="61"/>
      <c r="F22" s="61"/>
      <c r="G22" s="61"/>
      <c r="H22" s="61"/>
      <c r="I22" s="61"/>
    </row>
    <row r="23" spans="1:15">
      <c r="A23" s="4"/>
      <c r="B23" s="4"/>
      <c r="C23" s="4"/>
      <c r="D23" s="4"/>
      <c r="E23" s="4"/>
      <c r="F23" s="4"/>
      <c r="G23" s="4"/>
      <c r="H23" s="4"/>
      <c r="I23" s="58" t="s">
        <v>22</v>
      </c>
      <c r="J23" s="59"/>
      <c r="K23" s="4"/>
      <c r="L23" s="4"/>
    </row>
    <row r="24" spans="1:15">
      <c r="A24" s="3" t="s">
        <v>12</v>
      </c>
      <c r="B24" s="3" t="s">
        <v>7</v>
      </c>
      <c r="C24" s="3" t="s">
        <v>8</v>
      </c>
      <c r="D24" s="3" t="s">
        <v>9</v>
      </c>
      <c r="E24" s="3" t="s">
        <v>10</v>
      </c>
      <c r="F24" s="3" t="s">
        <v>21</v>
      </c>
      <c r="G24" s="3" t="s">
        <v>39</v>
      </c>
      <c r="H24" s="3" t="s">
        <v>40</v>
      </c>
      <c r="I24" s="3" t="s">
        <v>26</v>
      </c>
      <c r="J24" s="3" t="s">
        <v>23</v>
      </c>
      <c r="K24" s="3" t="s">
        <v>14</v>
      </c>
      <c r="L24" s="3" t="s">
        <v>15</v>
      </c>
    </row>
    <row r="25" spans="1:15" ht="16">
      <c r="A25" s="30">
        <v>1</v>
      </c>
      <c r="B25" s="31" t="s">
        <v>50</v>
      </c>
      <c r="C25" s="31" t="s">
        <v>51</v>
      </c>
      <c r="D25" s="32" t="s">
        <v>68</v>
      </c>
      <c r="E25" s="33" t="s">
        <v>69</v>
      </c>
      <c r="F25" s="30" t="s">
        <v>73</v>
      </c>
      <c r="G25" s="30">
        <v>100</v>
      </c>
      <c r="H25" s="30">
        <v>104</v>
      </c>
      <c r="I25" s="46">
        <f>MAX((G25-H25)*0.5,0)</f>
        <v>0</v>
      </c>
      <c r="J25" s="30"/>
      <c r="K25" s="30" t="s">
        <v>27</v>
      </c>
      <c r="L25" s="46">
        <f>IF(F25="DNF",((H25*0.5)-I25-J25)*1.2,(H25*0.5)-I25-J25)</f>
        <v>52</v>
      </c>
    </row>
    <row r="26" spans="1:15" ht="16">
      <c r="A26" s="30">
        <v>2</v>
      </c>
      <c r="B26" s="31" t="s">
        <v>44</v>
      </c>
      <c r="C26" s="31" t="s">
        <v>45</v>
      </c>
      <c r="D26" s="32" t="s">
        <v>68</v>
      </c>
      <c r="E26" s="33" t="s">
        <v>69</v>
      </c>
      <c r="F26" s="30" t="s">
        <v>73</v>
      </c>
      <c r="G26" s="30">
        <v>50</v>
      </c>
      <c r="H26" s="30">
        <v>100</v>
      </c>
      <c r="I26" s="46">
        <f>MAX((G26-H26)*0.5,0)</f>
        <v>0</v>
      </c>
      <c r="J26" s="30"/>
      <c r="K26" s="30" t="s">
        <v>27</v>
      </c>
      <c r="L26" s="46">
        <f>IF(F26="DNF",((H26*0.5)-I26-J26)*1.2,(H26*0.5)-I26-J26)</f>
        <v>50</v>
      </c>
    </row>
    <row r="27" spans="1:15" ht="16">
      <c r="A27" s="30">
        <v>3</v>
      </c>
      <c r="B27" s="38" t="s">
        <v>42</v>
      </c>
      <c r="C27" s="31" t="s">
        <v>43</v>
      </c>
      <c r="D27" s="32" t="s">
        <v>68</v>
      </c>
      <c r="E27" s="33" t="s">
        <v>69</v>
      </c>
      <c r="F27" s="30" t="s">
        <v>73</v>
      </c>
      <c r="G27" s="30">
        <v>30</v>
      </c>
      <c r="H27" s="30">
        <v>55</v>
      </c>
      <c r="I27" s="46">
        <f>MAX((G27-H27)*0.5,0)</f>
        <v>0</v>
      </c>
      <c r="J27" s="30"/>
      <c r="K27" s="30" t="s">
        <v>27</v>
      </c>
      <c r="L27" s="46">
        <f>IF(F27="DNF",((H27*0.5)-I27-J27)*1.2,(H27*0.5)-I27-J27)</f>
        <v>27.5</v>
      </c>
    </row>
  </sheetData>
  <sortState ref="A5:K24">
    <sortCondition ref="A5:A24"/>
  </sortState>
  <mergeCells count="8">
    <mergeCell ref="I5:J5"/>
    <mergeCell ref="I23:J23"/>
    <mergeCell ref="N6:O6"/>
    <mergeCell ref="D22:I22"/>
    <mergeCell ref="D3:I3"/>
    <mergeCell ref="D16:I16"/>
    <mergeCell ref="I17:J17"/>
    <mergeCell ref="N18:O18"/>
  </mergeCells>
  <phoneticPr fontId="6" type="noConversion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B4:N30"/>
  <sheetViews>
    <sheetView tabSelected="1" topLeftCell="A3" workbookViewId="0">
      <selection activeCell="M15" sqref="M15"/>
    </sheetView>
  </sheetViews>
  <sheetFormatPr baseColWidth="10" defaultRowHeight="15"/>
  <cols>
    <col min="2" max="2" width="8.625" customWidth="1"/>
    <col min="3" max="3" width="22.625" customWidth="1"/>
    <col min="4" max="4" width="15.375" customWidth="1"/>
    <col min="5" max="5" width="13.375" customWidth="1"/>
    <col min="6" max="6" width="13.875" customWidth="1"/>
    <col min="7" max="7" width="16.875" customWidth="1"/>
    <col min="8" max="8" width="10.625" style="23"/>
  </cols>
  <sheetData>
    <row r="4" spans="2:11" ht="18">
      <c r="D4" s="60" t="s">
        <v>75</v>
      </c>
      <c r="E4" s="60"/>
      <c r="F4" s="60"/>
    </row>
    <row r="6" spans="2:11">
      <c r="B6" s="3" t="s">
        <v>12</v>
      </c>
      <c r="C6" s="3" t="s">
        <v>7</v>
      </c>
      <c r="D6" s="3" t="s">
        <v>8</v>
      </c>
      <c r="E6" s="3" t="s">
        <v>9</v>
      </c>
      <c r="F6" s="3" t="s">
        <v>16</v>
      </c>
      <c r="G6" s="3" t="s">
        <v>17</v>
      </c>
      <c r="H6" s="3" t="s">
        <v>18</v>
      </c>
      <c r="J6" s="50"/>
      <c r="K6" s="50"/>
    </row>
    <row r="7" spans="2:11" ht="16">
      <c r="B7" s="53">
        <v>1</v>
      </c>
      <c r="C7" s="43" t="s">
        <v>66</v>
      </c>
      <c r="D7" s="43" t="s">
        <v>67</v>
      </c>
      <c r="E7" s="54" t="s">
        <v>68</v>
      </c>
      <c r="F7" s="55">
        <v>94.4</v>
      </c>
      <c r="G7" s="53">
        <v>87</v>
      </c>
      <c r="H7" s="53">
        <v>181.4</v>
      </c>
      <c r="J7" s="36"/>
      <c r="K7" s="51"/>
    </row>
    <row r="8" spans="2:11" ht="16">
      <c r="B8" s="53">
        <v>2</v>
      </c>
      <c r="C8" s="36" t="s">
        <v>62</v>
      </c>
      <c r="D8" s="37" t="s">
        <v>63</v>
      </c>
      <c r="E8" s="54" t="s">
        <v>68</v>
      </c>
      <c r="F8" s="55">
        <v>66.400000000000006</v>
      </c>
      <c r="G8" s="53">
        <v>62.4</v>
      </c>
      <c r="H8" s="53">
        <v>128.80000000000001</v>
      </c>
      <c r="J8" s="36"/>
      <c r="K8" s="51"/>
    </row>
    <row r="9" spans="2:11" ht="16">
      <c r="B9" s="53">
        <v>3</v>
      </c>
      <c r="C9" s="43" t="s">
        <v>64</v>
      </c>
      <c r="D9" s="43" t="s">
        <v>65</v>
      </c>
      <c r="E9" s="54" t="s">
        <v>72</v>
      </c>
      <c r="F9" s="55">
        <v>74.8</v>
      </c>
      <c r="G9" s="53">
        <v>47</v>
      </c>
      <c r="H9" s="53">
        <v>121.8</v>
      </c>
      <c r="J9" s="36"/>
      <c r="K9" s="51"/>
    </row>
    <row r="10" spans="2:11" ht="16">
      <c r="B10" s="39">
        <v>4</v>
      </c>
      <c r="C10" s="15" t="s">
        <v>52</v>
      </c>
      <c r="D10" s="15" t="s">
        <v>53</v>
      </c>
      <c r="E10" s="40" t="s">
        <v>68</v>
      </c>
      <c r="F10" s="41">
        <v>61.2</v>
      </c>
      <c r="G10" s="39">
        <v>50</v>
      </c>
      <c r="H10" s="39">
        <v>111.2</v>
      </c>
      <c r="J10" s="29"/>
      <c r="K10" s="52"/>
    </row>
    <row r="11" spans="2:11" ht="16">
      <c r="B11" s="39">
        <v>5</v>
      </c>
      <c r="C11" s="16" t="s">
        <v>46</v>
      </c>
      <c r="D11" s="16" t="s">
        <v>47</v>
      </c>
      <c r="E11" s="40" t="s">
        <v>68</v>
      </c>
      <c r="F11" s="41">
        <v>37</v>
      </c>
      <c r="G11" s="39">
        <v>22.8</v>
      </c>
      <c r="H11" s="39">
        <v>59.8</v>
      </c>
      <c r="J11" s="29"/>
      <c r="K11" s="52"/>
    </row>
    <row r="12" spans="2:11" ht="16">
      <c r="B12" s="39">
        <v>6</v>
      </c>
      <c r="C12" s="16" t="s">
        <v>60</v>
      </c>
      <c r="D12" s="16" t="s">
        <v>61</v>
      </c>
      <c r="E12" s="40" t="s">
        <v>71</v>
      </c>
      <c r="F12" s="41">
        <v>52.800000000000004</v>
      </c>
      <c r="G12" s="39">
        <v>4.5</v>
      </c>
      <c r="H12" s="39">
        <v>57.300000000000004</v>
      </c>
      <c r="J12" s="29"/>
      <c r="K12" s="52"/>
    </row>
    <row r="13" spans="2:11" ht="16">
      <c r="B13" s="39">
        <v>7</v>
      </c>
      <c r="C13" s="16" t="s">
        <v>58</v>
      </c>
      <c r="D13" s="16" t="s">
        <v>59</v>
      </c>
      <c r="E13" s="40" t="s">
        <v>68</v>
      </c>
      <c r="F13" s="41">
        <v>40.6</v>
      </c>
      <c r="G13" s="39">
        <v>12.5</v>
      </c>
      <c r="H13" s="39">
        <v>53.1</v>
      </c>
      <c r="J13" s="29"/>
      <c r="K13" s="52"/>
    </row>
    <row r="14" spans="2:11" ht="16">
      <c r="B14" s="39">
        <v>8</v>
      </c>
      <c r="C14" s="16" t="s">
        <v>54</v>
      </c>
      <c r="D14" s="16" t="s">
        <v>55</v>
      </c>
      <c r="E14" s="40" t="s">
        <v>68</v>
      </c>
      <c r="F14" s="41">
        <v>42.800000000000004</v>
      </c>
      <c r="G14" s="39">
        <v>0</v>
      </c>
      <c r="H14" s="39">
        <v>42.800000000000004</v>
      </c>
      <c r="J14" s="29"/>
      <c r="K14" s="52"/>
    </row>
    <row r="15" spans="2:11" ht="16">
      <c r="B15" s="39">
        <v>9</v>
      </c>
      <c r="C15" s="15" t="s">
        <v>56</v>
      </c>
      <c r="D15" s="15" t="s">
        <v>57</v>
      </c>
      <c r="E15" s="44" t="s">
        <v>68</v>
      </c>
      <c r="F15" s="41">
        <v>0.60000000000000142</v>
      </c>
      <c r="G15" s="39">
        <v>41</v>
      </c>
      <c r="H15" s="39">
        <v>41.6</v>
      </c>
      <c r="J15" s="29"/>
      <c r="K15" s="52"/>
    </row>
    <row r="16" spans="2:11" ht="16">
      <c r="B16" s="39">
        <v>10</v>
      </c>
      <c r="C16" s="16" t="s">
        <v>48</v>
      </c>
      <c r="D16" s="16" t="s">
        <v>49</v>
      </c>
      <c r="E16" s="45" t="s">
        <v>68</v>
      </c>
      <c r="F16" s="41">
        <v>0</v>
      </c>
      <c r="G16" s="39">
        <v>31.5</v>
      </c>
      <c r="H16" s="39">
        <v>31.5</v>
      </c>
      <c r="J16" s="29"/>
      <c r="K16" s="52"/>
    </row>
    <row r="18" spans="2:14" ht="18">
      <c r="D18" s="60" t="s">
        <v>76</v>
      </c>
      <c r="E18" s="61"/>
      <c r="F18" s="61"/>
    </row>
    <row r="20" spans="2:14">
      <c r="B20" s="3" t="s">
        <v>12</v>
      </c>
      <c r="C20" s="3" t="s">
        <v>7</v>
      </c>
      <c r="D20" s="3" t="s">
        <v>8</v>
      </c>
      <c r="E20" s="3" t="s">
        <v>9</v>
      </c>
      <c r="F20" s="3" t="s">
        <v>16</v>
      </c>
      <c r="G20" s="3" t="s">
        <v>17</v>
      </c>
      <c r="H20" s="3" t="s">
        <v>18</v>
      </c>
      <c r="J20" s="26"/>
    </row>
    <row r="21" spans="2:14" ht="16">
      <c r="B21" s="53">
        <v>1</v>
      </c>
      <c r="C21" s="43" t="s">
        <v>50</v>
      </c>
      <c r="D21" s="43" t="s">
        <v>51</v>
      </c>
      <c r="E21" s="54" t="s">
        <v>68</v>
      </c>
      <c r="F21" s="55">
        <v>39.200000000000003</v>
      </c>
      <c r="G21" s="53">
        <v>52</v>
      </c>
      <c r="H21" s="53">
        <v>91.2</v>
      </c>
      <c r="J21" s="47"/>
    </row>
    <row r="22" spans="2:14" ht="16">
      <c r="B22" s="53">
        <v>2</v>
      </c>
      <c r="C22" s="43" t="s">
        <v>44</v>
      </c>
      <c r="D22" s="43" t="s">
        <v>45</v>
      </c>
      <c r="E22" s="54" t="s">
        <v>68</v>
      </c>
      <c r="F22" s="55">
        <v>37.800000000000004</v>
      </c>
      <c r="G22" s="53">
        <v>50</v>
      </c>
      <c r="H22" s="53">
        <v>87.800000000000011</v>
      </c>
      <c r="J22" s="47"/>
    </row>
    <row r="23" spans="2:14" ht="16">
      <c r="B23" s="53">
        <v>3</v>
      </c>
      <c r="C23" s="56" t="s">
        <v>42</v>
      </c>
      <c r="D23" s="43" t="s">
        <v>43</v>
      </c>
      <c r="E23" s="54" t="s">
        <v>68</v>
      </c>
      <c r="F23" s="55">
        <v>26.400000000000002</v>
      </c>
      <c r="G23" s="53">
        <v>27.5</v>
      </c>
      <c r="H23" s="53">
        <v>53.900000000000006</v>
      </c>
      <c r="J23" s="47"/>
    </row>
    <row r="24" spans="2:14">
      <c r="J24" s="26"/>
    </row>
    <row r="25" spans="2:14">
      <c r="J25" s="26"/>
    </row>
    <row r="27" spans="2:14">
      <c r="C27" s="65"/>
      <c r="D27" s="66"/>
      <c r="E27" s="66"/>
      <c r="F27" s="66"/>
      <c r="G27" s="24"/>
      <c r="H27" s="49"/>
      <c r="I27" s="25"/>
      <c r="J27" s="25"/>
      <c r="K27" s="25"/>
      <c r="L27" s="25"/>
      <c r="M27" s="26"/>
      <c r="N27" s="26"/>
    </row>
    <row r="28" spans="2:14">
      <c r="C28" s="65"/>
      <c r="D28" s="66"/>
      <c r="E28" s="66"/>
      <c r="F28" s="66"/>
      <c r="G28" s="24"/>
      <c r="H28" s="49"/>
      <c r="I28" s="25"/>
      <c r="J28" s="25"/>
      <c r="K28" s="25"/>
      <c r="L28" s="25"/>
      <c r="N28" s="26"/>
    </row>
    <row r="29" spans="2:14">
      <c r="N29" s="26"/>
    </row>
    <row r="30" spans="2:14">
      <c r="N30" s="26"/>
    </row>
  </sheetData>
  <mergeCells count="6">
    <mergeCell ref="D4:F4"/>
    <mergeCell ref="D18:F18"/>
    <mergeCell ref="C27:C28"/>
    <mergeCell ref="D27:D28"/>
    <mergeCell ref="E27:E28"/>
    <mergeCell ref="F27:F28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Resultats STA</vt:lpstr>
      <vt:lpstr>Results DYN-DNF</vt:lpstr>
      <vt:lpstr>General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ORIOL</dc:creator>
  <cp:lastModifiedBy>Miguel Estepa</cp:lastModifiedBy>
  <cp:lastPrinted>2015-02-15T11:57:10Z</cp:lastPrinted>
  <dcterms:created xsi:type="dcterms:W3CDTF">2015-01-14T19:45:09Z</dcterms:created>
  <dcterms:modified xsi:type="dcterms:W3CDTF">2019-12-14T12:48:51Z</dcterms:modified>
</cp:coreProperties>
</file>